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\ОБМЕН\ЗАМ КАБАНОВА\"/>
    </mc:Choice>
  </mc:AlternateContent>
  <bookViews>
    <workbookView xWindow="-105" yWindow="-105" windowWidth="20730" windowHeight="1176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" l="1"/>
  <c r="H37" i="1"/>
  <c r="G32" i="1"/>
  <c r="I32" i="1"/>
  <c r="G9" i="1"/>
  <c r="D39" i="1"/>
  <c r="D32" i="1"/>
  <c r="D22" i="1"/>
  <c r="C9" i="1"/>
  <c r="J43" i="1" l="1"/>
  <c r="J42" i="1"/>
  <c r="J41" i="1"/>
  <c r="J40" i="1"/>
  <c r="J38" i="1"/>
  <c r="J35" i="1"/>
  <c r="J34" i="1"/>
  <c r="J32" i="1"/>
  <c r="J31" i="1"/>
  <c r="J30" i="1"/>
  <c r="J29" i="1"/>
  <c r="J26" i="1"/>
  <c r="J25" i="1"/>
  <c r="J24" i="1"/>
  <c r="J23" i="1"/>
  <c r="J21" i="1"/>
  <c r="J20" i="1"/>
  <c r="J18" i="1"/>
  <c r="J17" i="1"/>
  <c r="J15" i="1"/>
  <c r="J12" i="1"/>
  <c r="J10" i="1"/>
  <c r="J9" i="1" s="1"/>
  <c r="J8" i="1"/>
  <c r="H43" i="1"/>
  <c r="H42" i="1"/>
  <c r="H41" i="1"/>
  <c r="H40" i="1"/>
  <c r="H38" i="1"/>
  <c r="H35" i="1"/>
  <c r="H34" i="1"/>
  <c r="H31" i="1"/>
  <c r="H30" i="1"/>
  <c r="H29" i="1"/>
  <c r="H26" i="1"/>
  <c r="H25" i="1"/>
  <c r="H24" i="1"/>
  <c r="H23" i="1"/>
  <c r="H21" i="1"/>
  <c r="H20" i="1"/>
  <c r="H18" i="1"/>
  <c r="H17" i="1"/>
  <c r="H15" i="1"/>
  <c r="H13" i="1"/>
  <c r="H12" i="1"/>
  <c r="H10" i="1"/>
  <c r="H8" i="1"/>
  <c r="H7" i="1" s="1"/>
  <c r="E32" i="1"/>
  <c r="H32" i="1" s="1"/>
  <c r="F43" i="1"/>
  <c r="F42" i="1"/>
  <c r="F41" i="1"/>
  <c r="F40" i="1"/>
  <c r="F38" i="1"/>
  <c r="F37" i="1"/>
  <c r="F36" i="1"/>
  <c r="F35" i="1"/>
  <c r="F34" i="1"/>
  <c r="F33" i="1"/>
  <c r="F31" i="1"/>
  <c r="F30" i="1"/>
  <c r="F29" i="1"/>
  <c r="F27" i="1"/>
  <c r="F26" i="1"/>
  <c r="F25" i="1"/>
  <c r="F24" i="1"/>
  <c r="F23" i="1"/>
  <c r="F21" i="1"/>
  <c r="F20" i="1"/>
  <c r="F18" i="1"/>
  <c r="F17" i="1"/>
  <c r="F15" i="1"/>
  <c r="F14" i="1"/>
  <c r="F13" i="1"/>
  <c r="F12" i="1"/>
  <c r="F10" i="1"/>
  <c r="F8" i="1"/>
  <c r="I11" i="1"/>
  <c r="G11" i="1"/>
  <c r="E11" i="1"/>
  <c r="I39" i="1"/>
  <c r="G39" i="1"/>
  <c r="E39" i="1"/>
  <c r="H39" i="1" s="1"/>
  <c r="I22" i="1"/>
  <c r="G22" i="1"/>
  <c r="E22" i="1"/>
  <c r="F22" i="1" s="1"/>
  <c r="J7" i="1"/>
  <c r="I7" i="1"/>
  <c r="G7" i="1"/>
  <c r="F7" i="1"/>
  <c r="F6" i="1" s="1"/>
  <c r="E7" i="1"/>
  <c r="I9" i="1"/>
  <c r="E9" i="1"/>
  <c r="H9" i="1" s="1"/>
  <c r="I16" i="1"/>
  <c r="G16" i="1"/>
  <c r="E16" i="1"/>
  <c r="I19" i="1"/>
  <c r="G19" i="1"/>
  <c r="E19" i="1"/>
  <c r="D19" i="1"/>
  <c r="D16" i="1"/>
  <c r="D11" i="1"/>
  <c r="D9" i="1"/>
  <c r="D7" i="1"/>
  <c r="C39" i="1"/>
  <c r="C32" i="1"/>
  <c r="C22" i="1"/>
  <c r="C19" i="1"/>
  <c r="C16" i="1"/>
  <c r="C11" i="1"/>
  <c r="C7" i="1"/>
  <c r="J16" i="1" l="1"/>
  <c r="F32" i="1"/>
  <c r="J11" i="1"/>
  <c r="J19" i="1"/>
  <c r="J39" i="1"/>
  <c r="H19" i="1"/>
  <c r="H16" i="1"/>
  <c r="H22" i="1"/>
  <c r="F19" i="1"/>
  <c r="F16" i="1"/>
  <c r="F11" i="1"/>
  <c r="H11" i="1"/>
  <c r="F9" i="1"/>
  <c r="F39" i="1"/>
  <c r="J22" i="1"/>
  <c r="C6" i="1"/>
  <c r="C46" i="1" s="1"/>
  <c r="G6" i="1"/>
  <c r="E6" i="1"/>
  <c r="E46" i="1" s="1"/>
  <c r="I6" i="1"/>
  <c r="I46" i="1" s="1"/>
  <c r="D6" i="1"/>
  <c r="D46" i="1" s="1"/>
  <c r="F46" i="1" l="1"/>
  <c r="J6" i="1"/>
  <c r="G46" i="1"/>
  <c r="H46" i="1" s="1"/>
  <c r="H6" i="1"/>
  <c r="J46" i="1" l="1"/>
</calcChain>
</file>

<file path=xl/sharedStrings.xml><?xml version="1.0" encoding="utf-8"?>
<sst xmlns="http://schemas.openxmlformats.org/spreadsheetml/2006/main" count="95" uniqueCount="94">
  <si>
    <t xml:space="preserve"> КОД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</si>
  <si>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</si>
  <si>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</si>
  <si>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</si>
  <si>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</si>
  <si>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000 1 01 02 000 01 0000 110</t>
  </si>
  <si>
    <t>Налог на доходы физических лиц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</si>
  <si>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</si>
  <si>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</si>
  <si>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</si>
  <si>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РФ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</si>
  <si>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</si>
  <si>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</si>
  <si>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</si>
  <si>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</si>
  <si>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</si>
  <si>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</si>
  <si>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</si>
  <si>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</si>
  <si>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</si>
  <si>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</si>
  <si>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</si>
  <si>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</si>
  <si>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</si>
  <si>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</si>
  <si>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</si>
  <si>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</si>
  <si>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</si>
  <si>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</si>
  <si>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</si>
  <si>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</si>
  <si>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</si>
  <si>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</si>
  <si>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</si>
  <si>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</si>
  <si>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</si>
  <si>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</si>
  <si>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</si>
  <si>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</si>
  <si>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000 1 11 05030 00 0000 120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</si>
  <si>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</si>
  <si>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</si>
  <si>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казну( за исключением земельных участков)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</si>
  <si>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</si>
  <si>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</si>
  <si>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</si>
  <si>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</si>
  <si>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</si>
  <si>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</si>
  <si>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</si>
  <si>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</si>
  <si>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</si>
  <si>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 материальных и нематериальных активов</t>
  </si>
  <si>
    <t>000 1 14 010 00 0000 410</t>
  </si>
  <si>
    <t>Доходы от продажи квартир</t>
  </si>
  <si>
    <t>000 1 14 020 00 0000 410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</si>
  <si>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</si>
  <si>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</si>
  <si>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 </t>
  </si>
  <si>
    <t>000 1 14 06300 00  0000 430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</si>
  <si>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государственная собственность на которые не разграничены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</si>
  <si>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</si>
  <si>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</si>
  <si>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</si>
  <si>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</si>
  <si>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</si>
  <si>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 xml:space="preserve">Безвозмездные поступления </t>
  </si>
  <si>
    <t>000 2 02 10000 00 0000 150</t>
  </si>
  <si>
    <t>Дотации бюджетам бюджетной системы Российской Федерации</t>
  </si>
  <si>
    <t xml:space="preserve">000  2 02 20000 00 0000 150 </t>
  </si>
  <si>
    <t>Субсидии бюджетам бюджетной системы Российской Федерации (межбюджетные субсидии)</t>
  </si>
  <si>
    <t xml:space="preserve"> 000 2 02 30000 00 0000 150</t>
  </si>
  <si>
    <t>Субвенции бюджетам бюджетной системы Российской Федерации</t>
  </si>
  <si>
    <t>000 2 02 04000 00 0000 150</t>
  </si>
  <si>
    <t>Иные межбюджетные трансферты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</si>
  <si>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</si>
  <si>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</si>
  <si>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000 2 19 0000 00 0000 000</t>
  </si>
  <si>
    <t>Возврат остатков субсидии, субвенции и иных межбюджетных трансфертов, имеющих целевое назначение, прошлых лет из бюджета городских округов</t>
  </si>
  <si>
    <t>Всего доходов</t>
  </si>
  <si>
    <t>План на 2022 год планового периода</t>
  </si>
  <si>
    <t>Проект</t>
  </si>
  <si>
    <t xml:space="preserve">        Наименование доходов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</si>
  <si>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</si>
  <si>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предприятий, созданных городскими округами</t>
  </si>
  <si>
    <t>Проект бюджета на 2021 год</t>
  </si>
  <si>
    <t>Ожидаемое исполнение 2020 года</t>
  </si>
  <si>
    <t>План на очередной  2021 год</t>
  </si>
  <si>
    <t>% к ожидаемому исполнению  2020 года</t>
  </si>
  <si>
    <t xml:space="preserve"> % к  проекту на 2021 год</t>
  </si>
  <si>
    <t>План на 2023 год планового периода</t>
  </si>
  <si>
    <t>% к  проекту на 2022 год</t>
  </si>
  <si>
    <r>
      <t xml:space="preserve">План на 2020 год </t>
    </r>
    <r>
      <rPr>
        <b/>
        <sz val="9"/>
        <rFont val="Times New Roman"/>
        <family val="1"/>
        <charset val="204"/>
      </rPr>
      <t>(Решение Совета депутатов от 15.09.2020г №553/61)</t>
    </r>
  </si>
  <si>
    <t>Сведения о прогнозируемых объемах поступлений по видам доходов на 2021 год и на плановый период 2022 и 2023 годов в сравнении с ожидаемым исполнением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</si>
</sst>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/>
    <xf numFmtId="164" fontId="7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J1"/>
    </sheetView>
  </sheetViews>
  <sheetFormatPr defaultColWidth="33.5703125" defaultRowHeight="15" x14ac:dyDescent="0.25"/>
  <cols>
    <col min="3" max="3" width="15" customWidth="1"/>
    <col min="4" max="4" width="16.140625" customWidth="1"/>
    <col min="5" max="5" width="15.7109375" customWidth="1"/>
    <col min="6" max="6" width="15.140625" customWidth="1"/>
    <col min="7" max="7" width="15.42578125" customWidth="1"/>
    <col min="8" max="8" width="16.42578125" customWidth="1"/>
    <col min="9" max="9" width="15.85546875" customWidth="1"/>
    <col min="10" max="10" width="15.28515625" customWidth="1"/>
  </cols>
  <sheetData>
    <row r="1" spans="1:11" ht="42.6" customHeight="1" x14ac:dyDescent="0.3">
      <c r="A1" s="30" t="s">
        <v>93</v>
      </c>
      <c r="B1" s="30"/>
      <c r="C1" s="30"/>
      <c r="D1" s="30"/>
      <c r="E1" s="30"/>
      <c r="F1" s="30"/>
      <c r="G1" s="30"/>
      <c r="H1" s="30"/>
      <c r="I1" s="30"/>
      <c r="J1" s="30"/>
    </row>
    <row r="3" spans="1:11" ht="27" customHeight="1" x14ac:dyDescent="0.25">
      <c r="A3" s="33" t="s">
        <v>0</v>
      </c>
      <c r="B3" s="34" t="s">
        <v>82</v>
      </c>
      <c r="C3" s="35" t="s">
        <v>92</v>
      </c>
      <c r="D3" s="31" t="s">
        <v>86</v>
      </c>
      <c r="E3" s="32" t="s">
        <v>87</v>
      </c>
      <c r="F3" s="32"/>
      <c r="G3" s="32" t="s">
        <v>80</v>
      </c>
      <c r="H3" s="32"/>
      <c r="I3" s="32" t="s">
        <v>90</v>
      </c>
      <c r="J3" s="32"/>
    </row>
    <row r="4" spans="1:11" ht="17.45" customHeight="1" x14ac:dyDescent="0.25">
      <c r="A4" s="33"/>
      <c r="B4" s="34"/>
      <c r="C4" s="36"/>
      <c r="D4" s="31"/>
      <c r="E4" s="32"/>
      <c r="F4" s="32"/>
      <c r="G4" s="32"/>
      <c r="H4" s="32"/>
      <c r="I4" s="32"/>
      <c r="J4" s="32"/>
    </row>
    <row r="5" spans="1:11" ht="62.45" customHeight="1" x14ac:dyDescent="0.25">
      <c r="A5" s="33"/>
      <c r="B5" s="34"/>
      <c r="C5" s="37"/>
      <c r="D5" s="31"/>
      <c r="E5" s="15" t="s">
        <v>85</v>
      </c>
      <c r="F5" s="16" t="s">
        <v>88</v>
      </c>
      <c r="G5" s="15" t="s">
        <v>81</v>
      </c>
      <c r="H5" s="16" t="s">
        <v>89</v>
      </c>
      <c r="I5" s="16" t="s">
        <v>81</v>
      </c>
      <c r="J5" s="16" t="s">
        <v>91</v>
      </c>
    </row>
    <row r="6" spans="1:11" ht="37.5" x14ac:dyDescent="0.25">
      <c r="A6" s="2" t="s">
        <v>1</v>
      </c>
      <c r="B6" s="17" t="s">
        <v>2</v>
      </c>
      <c r="C6" s="3">
        <f>C7+C9+C11+C16+C22+C19+C30+C31+C32+C37+C38</f>
        <v>536093.41</v>
      </c>
      <c r="D6" s="3">
        <f t="shared" ref="D6:I6" si="0">D7+D9+D11+D16+D22+D19+D30+D31+D32+D37+D38</f>
        <v>543023</v>
      </c>
      <c r="E6" s="3">
        <f t="shared" si="0"/>
        <v>600704</v>
      </c>
      <c r="F6" s="11">
        <f t="shared" ref="E6:J7" si="1">F7</f>
        <v>118.17919052966259</v>
      </c>
      <c r="G6" s="3">
        <f t="shared" si="0"/>
        <v>655182</v>
      </c>
      <c r="H6" s="3">
        <f>G6/E6*100</f>
        <v>109.06902567653954</v>
      </c>
      <c r="I6" s="3">
        <f t="shared" si="0"/>
        <v>692373</v>
      </c>
      <c r="J6" s="3">
        <f>I6/G6*100</f>
        <v>105.67643799738089</v>
      </c>
    </row>
    <row r="7" spans="1:11" ht="45.6" customHeight="1" x14ac:dyDescent="0.25">
      <c r="A7" s="1" t="s">
        <v>3</v>
      </c>
      <c r="B7" s="18" t="s">
        <v>4</v>
      </c>
      <c r="C7" s="4">
        <f>C8</f>
        <v>389065.01</v>
      </c>
      <c r="D7" s="4">
        <f>D8</f>
        <v>390947</v>
      </c>
      <c r="E7" s="4">
        <f t="shared" si="1"/>
        <v>462018</v>
      </c>
      <c r="F7" s="4">
        <f t="shared" si="1"/>
        <v>118.17919052966259</v>
      </c>
      <c r="G7" s="4">
        <f t="shared" si="1"/>
        <v>487088</v>
      </c>
      <c r="H7" s="4">
        <f t="shared" si="1"/>
        <v>105.42619551619201</v>
      </c>
      <c r="I7" s="4">
        <f t="shared" si="1"/>
        <v>509484</v>
      </c>
      <c r="J7" s="4">
        <f t="shared" si="1"/>
        <v>104.59793712840391</v>
      </c>
      <c r="K7" s="24"/>
    </row>
    <row r="8" spans="1:11" ht="37.5" x14ac:dyDescent="0.25">
      <c r="A8" s="5" t="s">
        <v>5</v>
      </c>
      <c r="B8" s="19" t="s">
        <v>6</v>
      </c>
      <c r="C8" s="6">
        <v>389065.01</v>
      </c>
      <c r="D8" s="25">
        <v>390947</v>
      </c>
      <c r="E8" s="25">
        <v>462018</v>
      </c>
      <c r="F8" s="25">
        <f>E8/D8*100</f>
        <v>118.17919052966259</v>
      </c>
      <c r="G8" s="25">
        <v>487088</v>
      </c>
      <c r="H8" s="25">
        <f>G8/E8*100</f>
        <v>105.42619551619201</v>
      </c>
      <c r="I8" s="25">
        <v>509484</v>
      </c>
      <c r="J8" s="25">
        <f>I8/G8*100</f>
        <v>104.59793712840391</v>
      </c>
      <c r="K8" s="24"/>
    </row>
    <row r="9" spans="1:11" ht="102.75" customHeight="1" x14ac:dyDescent="0.25">
      <c r="A9" s="1" t="s">
        <v>7</v>
      </c>
      <c r="B9" s="18" t="s">
        <v>8</v>
      </c>
      <c r="C9" s="4">
        <f>C10</f>
        <v>38008</v>
      </c>
      <c r="D9" s="4">
        <f>D10</f>
        <v>35219</v>
      </c>
      <c r="E9" s="4">
        <f t="shared" ref="E9:J9" si="2">E10</f>
        <v>37208</v>
      </c>
      <c r="F9" s="27">
        <f t="shared" ref="F9:F43" si="3">E9/D9*100</f>
        <v>105.6475198046509</v>
      </c>
      <c r="G9" s="4">
        <f t="shared" si="2"/>
        <v>35783</v>
      </c>
      <c r="H9" s="27">
        <f t="shared" ref="H9:H43" si="4">G9/E9*100</f>
        <v>96.170178456245964</v>
      </c>
      <c r="I9" s="4">
        <f t="shared" si="2"/>
        <v>35496</v>
      </c>
      <c r="J9" s="4">
        <f t="shared" si="2"/>
        <v>99.197943157365231</v>
      </c>
      <c r="K9" s="24"/>
    </row>
    <row r="10" spans="1:11" ht="75" x14ac:dyDescent="0.25">
      <c r="A10" s="5" t="s">
        <v>9</v>
      </c>
      <c r="B10" s="19" t="s">
        <v>10</v>
      </c>
      <c r="C10" s="6">
        <v>38008</v>
      </c>
      <c r="D10" s="25">
        <v>35219</v>
      </c>
      <c r="E10" s="25">
        <v>37208</v>
      </c>
      <c r="F10" s="25">
        <f t="shared" si="3"/>
        <v>105.6475198046509</v>
      </c>
      <c r="G10" s="25">
        <v>35783</v>
      </c>
      <c r="H10" s="25">
        <f t="shared" si="4"/>
        <v>96.170178456245964</v>
      </c>
      <c r="I10" s="25">
        <v>35496</v>
      </c>
      <c r="J10" s="25">
        <f>I10/G10*100</f>
        <v>99.197943157365231</v>
      </c>
      <c r="K10" s="24"/>
    </row>
    <row r="11" spans="1:11" ht="37.5" x14ac:dyDescent="0.25">
      <c r="A11" s="1" t="s">
        <v>11</v>
      </c>
      <c r="B11" s="18" t="s">
        <v>12</v>
      </c>
      <c r="C11" s="4">
        <f>C12+C13+C14+C15</f>
        <v>22891</v>
      </c>
      <c r="D11" s="4">
        <f>D12+D13+D14+D15</f>
        <v>23469</v>
      </c>
      <c r="E11" s="4">
        <f t="shared" ref="E11:J11" si="5">E12+E13+E14+E15</f>
        <v>18813</v>
      </c>
      <c r="F11" s="27">
        <f t="shared" si="3"/>
        <v>80.161063530614854</v>
      </c>
      <c r="G11" s="4">
        <f t="shared" si="5"/>
        <v>43747</v>
      </c>
      <c r="H11" s="27">
        <f t="shared" si="4"/>
        <v>232.53601233189815</v>
      </c>
      <c r="I11" s="4">
        <f t="shared" si="5"/>
        <v>57937</v>
      </c>
      <c r="J11" s="4">
        <f t="shared" si="5"/>
        <v>214.83255302751709</v>
      </c>
      <c r="K11" s="24"/>
    </row>
    <row r="12" spans="1:11" ht="75" x14ac:dyDescent="0.25">
      <c r="A12" s="5" t="s">
        <v>13</v>
      </c>
      <c r="B12" s="19" t="s">
        <v>14</v>
      </c>
      <c r="C12" s="6">
        <v>12222</v>
      </c>
      <c r="D12" s="25">
        <v>13641</v>
      </c>
      <c r="E12" s="25">
        <v>14004</v>
      </c>
      <c r="F12" s="25">
        <f t="shared" si="3"/>
        <v>102.66109522762261</v>
      </c>
      <c r="G12" s="25">
        <v>26424</v>
      </c>
      <c r="H12" s="25">
        <f t="shared" si="4"/>
        <v>188.68894601542416</v>
      </c>
      <c r="I12" s="25">
        <v>29561</v>
      </c>
      <c r="J12" s="25">
        <f>I12/G12*100</f>
        <v>111.87178322736906</v>
      </c>
      <c r="K12" s="24"/>
    </row>
    <row r="13" spans="1:11" ht="75" x14ac:dyDescent="0.25">
      <c r="A13" s="5" t="s">
        <v>15</v>
      </c>
      <c r="B13" s="19" t="s">
        <v>16</v>
      </c>
      <c r="C13" s="6">
        <v>8258</v>
      </c>
      <c r="D13" s="25">
        <v>7434</v>
      </c>
      <c r="E13" s="25">
        <v>1674</v>
      </c>
      <c r="F13" s="25">
        <f t="shared" si="3"/>
        <v>22.518159806295397</v>
      </c>
      <c r="G13" s="25">
        <v>0</v>
      </c>
      <c r="H13" s="25">
        <f t="shared" si="4"/>
        <v>0</v>
      </c>
      <c r="I13" s="25">
        <v>0</v>
      </c>
      <c r="J13" s="25">
        <v>0</v>
      </c>
      <c r="K13" s="24"/>
    </row>
    <row r="14" spans="1:11" ht="56.25" x14ac:dyDescent="0.25">
      <c r="A14" s="5" t="s">
        <v>17</v>
      </c>
      <c r="B14" s="19" t="s">
        <v>18</v>
      </c>
      <c r="C14" s="6">
        <v>0</v>
      </c>
      <c r="D14" s="25">
        <v>16</v>
      </c>
      <c r="E14" s="25">
        <v>0</v>
      </c>
      <c r="F14" s="25">
        <f t="shared" si="3"/>
        <v>0</v>
      </c>
      <c r="G14" s="25">
        <v>9217</v>
      </c>
      <c r="H14" s="25">
        <v>0</v>
      </c>
      <c r="I14" s="25">
        <v>20030</v>
      </c>
      <c r="J14" s="25"/>
      <c r="K14" s="24"/>
    </row>
    <row r="15" spans="1:11" ht="56.25" x14ac:dyDescent="0.25">
      <c r="A15" s="5" t="s">
        <v>19</v>
      </c>
      <c r="B15" s="19" t="s">
        <v>20</v>
      </c>
      <c r="C15" s="6">
        <v>2411</v>
      </c>
      <c r="D15" s="25">
        <v>2378</v>
      </c>
      <c r="E15" s="25">
        <v>3135</v>
      </c>
      <c r="F15" s="25">
        <f t="shared" si="3"/>
        <v>131.83347350714888</v>
      </c>
      <c r="G15" s="25">
        <v>8106</v>
      </c>
      <c r="H15" s="25">
        <f t="shared" si="4"/>
        <v>258.56459330143542</v>
      </c>
      <c r="I15" s="25">
        <v>8346</v>
      </c>
      <c r="J15" s="25">
        <f>I15/G15*100</f>
        <v>102.96076980014803</v>
      </c>
      <c r="K15" s="24"/>
    </row>
    <row r="16" spans="1:11" ht="37.5" x14ac:dyDescent="0.25">
      <c r="A16" s="1" t="s">
        <v>21</v>
      </c>
      <c r="B16" s="18" t="s">
        <v>22</v>
      </c>
      <c r="C16" s="4">
        <f>C17+C18</f>
        <v>60816.5</v>
      </c>
      <c r="D16" s="4">
        <f>D17+D18</f>
        <v>56957</v>
      </c>
      <c r="E16" s="4">
        <f t="shared" ref="E16:I16" si="6">E17+E18</f>
        <v>54480</v>
      </c>
      <c r="F16" s="27">
        <f t="shared" si="3"/>
        <v>95.651105219727157</v>
      </c>
      <c r="G16" s="4">
        <f t="shared" si="6"/>
        <v>61268</v>
      </c>
      <c r="H16" s="27">
        <f t="shared" si="4"/>
        <v>112.45961820851689</v>
      </c>
      <c r="I16" s="4">
        <f t="shared" si="6"/>
        <v>61990</v>
      </c>
      <c r="J16" s="27">
        <f>I16/G16*100</f>
        <v>101.17842919631781</v>
      </c>
      <c r="K16" s="24"/>
    </row>
    <row r="17" spans="1:11" ht="37.5" x14ac:dyDescent="0.25">
      <c r="A17" s="5" t="s">
        <v>23</v>
      </c>
      <c r="B17" s="19" t="s">
        <v>24</v>
      </c>
      <c r="C17" s="6">
        <v>8771.5</v>
      </c>
      <c r="D17" s="25">
        <v>8259</v>
      </c>
      <c r="E17" s="25">
        <v>8829</v>
      </c>
      <c r="F17" s="25">
        <f t="shared" si="3"/>
        <v>106.90156193243735</v>
      </c>
      <c r="G17" s="25">
        <v>14449</v>
      </c>
      <c r="H17" s="25">
        <f t="shared" si="4"/>
        <v>163.6538679352135</v>
      </c>
      <c r="I17" s="25">
        <v>15171</v>
      </c>
      <c r="J17" s="25">
        <f>I17/G17*100</f>
        <v>104.99688559761921</v>
      </c>
      <c r="K17" s="24"/>
    </row>
    <row r="18" spans="1:11" ht="18.75" x14ac:dyDescent="0.25">
      <c r="A18" s="5" t="s">
        <v>25</v>
      </c>
      <c r="B18" s="19" t="s">
        <v>26</v>
      </c>
      <c r="C18" s="6">
        <v>52045</v>
      </c>
      <c r="D18" s="25">
        <v>48698</v>
      </c>
      <c r="E18" s="25">
        <v>45651</v>
      </c>
      <c r="F18" s="25">
        <f t="shared" si="3"/>
        <v>93.743069530576207</v>
      </c>
      <c r="G18" s="25">
        <v>46819</v>
      </c>
      <c r="H18" s="25">
        <f t="shared" si="4"/>
        <v>102.55854198155572</v>
      </c>
      <c r="I18" s="25">
        <v>46819</v>
      </c>
      <c r="J18" s="25">
        <f>I18/G18*100</f>
        <v>100</v>
      </c>
      <c r="K18" s="24"/>
    </row>
    <row r="19" spans="1:11" ht="37.5" x14ac:dyDescent="0.25">
      <c r="A19" s="1" t="s">
        <v>27</v>
      </c>
      <c r="B19" s="18" t="s">
        <v>28</v>
      </c>
      <c r="C19" s="4">
        <f>C20+C21</f>
        <v>3895</v>
      </c>
      <c r="D19" s="4">
        <f t="shared" ref="D19:J19" si="7">D20+D21</f>
        <v>4333</v>
      </c>
      <c r="E19" s="4">
        <f t="shared" si="7"/>
        <v>4292</v>
      </c>
      <c r="F19" s="27">
        <f t="shared" si="3"/>
        <v>99.053773367182103</v>
      </c>
      <c r="G19" s="4">
        <f t="shared" si="7"/>
        <v>4482</v>
      </c>
      <c r="H19" s="27">
        <f t="shared" si="4"/>
        <v>104.4268406337372</v>
      </c>
      <c r="I19" s="4">
        <f t="shared" si="7"/>
        <v>4661</v>
      </c>
      <c r="J19" s="4">
        <f t="shared" si="7"/>
        <v>204.00716364450415</v>
      </c>
      <c r="K19" s="24"/>
    </row>
    <row r="20" spans="1:11" ht="93.75" x14ac:dyDescent="0.25">
      <c r="A20" s="5" t="s">
        <v>29</v>
      </c>
      <c r="B20" s="19" t="s">
        <v>30</v>
      </c>
      <c r="C20" s="6">
        <v>3880</v>
      </c>
      <c r="D20" s="25">
        <v>4328</v>
      </c>
      <c r="E20" s="25">
        <v>4282</v>
      </c>
      <c r="F20" s="25">
        <f t="shared" si="3"/>
        <v>98.937153419593344</v>
      </c>
      <c r="G20" s="25">
        <v>4467</v>
      </c>
      <c r="H20" s="25">
        <f t="shared" si="4"/>
        <v>104.32041102288649</v>
      </c>
      <c r="I20" s="25">
        <v>4646</v>
      </c>
      <c r="J20" s="25">
        <f>I20/G20*100</f>
        <v>104.00716364450415</v>
      </c>
      <c r="K20" s="24"/>
    </row>
    <row r="21" spans="1:11" ht="112.5" x14ac:dyDescent="0.25">
      <c r="A21" s="5" t="s">
        <v>31</v>
      </c>
      <c r="B21" s="19" t="s">
        <v>32</v>
      </c>
      <c r="C21" s="6">
        <v>15</v>
      </c>
      <c r="D21" s="25">
        <v>5</v>
      </c>
      <c r="E21" s="25">
        <v>10</v>
      </c>
      <c r="F21" s="25">
        <f t="shared" si="3"/>
        <v>200</v>
      </c>
      <c r="G21" s="25">
        <v>15</v>
      </c>
      <c r="H21" s="25">
        <f t="shared" si="4"/>
        <v>150</v>
      </c>
      <c r="I21" s="25">
        <v>15</v>
      </c>
      <c r="J21" s="25">
        <f>I21/G21*100</f>
        <v>100</v>
      </c>
      <c r="K21" s="24"/>
    </row>
    <row r="22" spans="1:11" ht="131.25" x14ac:dyDescent="0.25">
      <c r="A22" s="7" t="s">
        <v>33</v>
      </c>
      <c r="B22" s="18" t="s">
        <v>34</v>
      </c>
      <c r="C22" s="4">
        <f>C23+C25+C26+C29+C24</f>
        <v>13080</v>
      </c>
      <c r="D22" s="4">
        <f>D23+D25+D26+D29+D24+D27+D28</f>
        <v>18031</v>
      </c>
      <c r="E22" s="4">
        <f t="shared" ref="E22:J22" si="8">E23+E25+E26+E29+E24</f>
        <v>17352</v>
      </c>
      <c r="F22" s="27">
        <f t="shared" si="3"/>
        <v>96.23426321335478</v>
      </c>
      <c r="G22" s="4">
        <f t="shared" si="8"/>
        <v>15752</v>
      </c>
      <c r="H22" s="27">
        <f t="shared" si="4"/>
        <v>90.779160903642236</v>
      </c>
      <c r="I22" s="4">
        <f t="shared" si="8"/>
        <v>15744</v>
      </c>
      <c r="J22" s="4">
        <f t="shared" si="8"/>
        <v>466.64714860917394</v>
      </c>
      <c r="K22" s="24"/>
    </row>
    <row r="23" spans="1:11" ht="187.5" x14ac:dyDescent="0.25">
      <c r="A23" s="5" t="s">
        <v>35</v>
      </c>
      <c r="B23" s="19" t="s">
        <v>36</v>
      </c>
      <c r="C23" s="6">
        <v>6310</v>
      </c>
      <c r="D23" s="25">
        <v>6310</v>
      </c>
      <c r="E23" s="25">
        <v>8055</v>
      </c>
      <c r="F23" s="25">
        <f t="shared" si="3"/>
        <v>127.65451664025356</v>
      </c>
      <c r="G23" s="25">
        <v>7105</v>
      </c>
      <c r="H23" s="25">
        <f t="shared" si="4"/>
        <v>88.206083178150223</v>
      </c>
      <c r="I23" s="25">
        <v>7105</v>
      </c>
      <c r="J23" s="25">
        <f>I23/G23*100</f>
        <v>100</v>
      </c>
      <c r="K23" s="24"/>
    </row>
    <row r="24" spans="1:11" ht="262.5" x14ac:dyDescent="0.25">
      <c r="A24" s="5" t="s">
        <v>37</v>
      </c>
      <c r="B24" s="19" t="s">
        <v>38</v>
      </c>
      <c r="C24" s="6">
        <v>881</v>
      </c>
      <c r="D24" s="25">
        <v>881</v>
      </c>
      <c r="E24" s="25">
        <v>977</v>
      </c>
      <c r="F24" s="25">
        <f t="shared" si="3"/>
        <v>110.89670828603859</v>
      </c>
      <c r="G24" s="25">
        <v>977</v>
      </c>
      <c r="H24" s="25">
        <f t="shared" si="4"/>
        <v>100</v>
      </c>
      <c r="I24" s="25">
        <v>977</v>
      </c>
      <c r="J24" s="25">
        <f t="shared" ref="J24:J43" si="9">I24/G24*100</f>
        <v>100</v>
      </c>
      <c r="K24" s="24"/>
    </row>
    <row r="25" spans="1:11" ht="243.75" x14ac:dyDescent="0.25">
      <c r="A25" s="5" t="s">
        <v>39</v>
      </c>
      <c r="B25" s="19" t="s">
        <v>40</v>
      </c>
      <c r="C25" s="6">
        <v>1681</v>
      </c>
      <c r="D25" s="25">
        <v>2557</v>
      </c>
      <c r="E25" s="25">
        <v>2818</v>
      </c>
      <c r="F25" s="25">
        <f t="shared" si="3"/>
        <v>110.20727414939383</v>
      </c>
      <c r="G25" s="25">
        <v>2054</v>
      </c>
      <c r="H25" s="25">
        <f t="shared" si="4"/>
        <v>72.88857345635202</v>
      </c>
      <c r="I25" s="25">
        <v>2160</v>
      </c>
      <c r="J25" s="25">
        <f t="shared" si="9"/>
        <v>105.16066212268744</v>
      </c>
      <c r="K25" s="24"/>
    </row>
    <row r="26" spans="1:11" ht="131.25" x14ac:dyDescent="0.25">
      <c r="A26" s="5" t="s">
        <v>41</v>
      </c>
      <c r="B26" s="19" t="s">
        <v>42</v>
      </c>
      <c r="C26" s="6">
        <v>199</v>
      </c>
      <c r="D26" s="25">
        <v>199</v>
      </c>
      <c r="E26" s="25">
        <v>182</v>
      </c>
      <c r="F26" s="25">
        <f t="shared" si="3"/>
        <v>91.457286432160799</v>
      </c>
      <c r="G26" s="25">
        <v>296</v>
      </c>
      <c r="H26" s="25">
        <f t="shared" si="4"/>
        <v>162.63736263736263</v>
      </c>
      <c r="I26" s="25">
        <v>182</v>
      </c>
      <c r="J26" s="25">
        <f t="shared" si="9"/>
        <v>61.486486486486491</v>
      </c>
      <c r="K26" s="24"/>
    </row>
    <row r="27" spans="1:11" ht="131.25" x14ac:dyDescent="0.25">
      <c r="A27" s="5" t="s">
        <v>43</v>
      </c>
      <c r="B27" s="19" t="s">
        <v>44</v>
      </c>
      <c r="C27" s="6">
        <v>0</v>
      </c>
      <c r="D27" s="25">
        <v>3</v>
      </c>
      <c r="E27" s="25">
        <v>0</v>
      </c>
      <c r="F27" s="25">
        <f t="shared" si="3"/>
        <v>0</v>
      </c>
      <c r="G27" s="25">
        <v>0</v>
      </c>
      <c r="H27" s="25">
        <v>0</v>
      </c>
      <c r="I27" s="25">
        <v>0</v>
      </c>
      <c r="J27" s="25">
        <v>0</v>
      </c>
      <c r="K27" s="24"/>
    </row>
    <row r="28" spans="1:11" ht="150" x14ac:dyDescent="0.25">
      <c r="A28" s="5" t="s">
        <v>83</v>
      </c>
      <c r="B28" s="19" t="s">
        <v>84</v>
      </c>
      <c r="C28" s="6">
        <v>0</v>
      </c>
      <c r="D28" s="25">
        <v>4077</v>
      </c>
      <c r="E28" s="25"/>
      <c r="F28" s="25"/>
      <c r="G28" s="25"/>
      <c r="H28" s="25"/>
      <c r="I28" s="25"/>
      <c r="J28" s="25"/>
      <c r="K28" s="24"/>
    </row>
    <row r="29" spans="1:11" ht="262.5" x14ac:dyDescent="0.25">
      <c r="A29" s="5" t="s">
        <v>45</v>
      </c>
      <c r="B29" s="19" t="s">
        <v>46</v>
      </c>
      <c r="C29" s="6">
        <v>4009</v>
      </c>
      <c r="D29" s="25">
        <v>4004</v>
      </c>
      <c r="E29" s="25">
        <v>5320</v>
      </c>
      <c r="F29" s="25">
        <f t="shared" si="3"/>
        <v>132.86713286713288</v>
      </c>
      <c r="G29" s="25">
        <v>5320</v>
      </c>
      <c r="H29" s="25">
        <f t="shared" si="4"/>
        <v>100</v>
      </c>
      <c r="I29" s="25">
        <v>5320</v>
      </c>
      <c r="J29" s="25">
        <f t="shared" si="9"/>
        <v>100</v>
      </c>
      <c r="K29" s="24"/>
    </row>
    <row r="30" spans="1:11" ht="56.25" x14ac:dyDescent="0.25">
      <c r="A30" s="7" t="s">
        <v>47</v>
      </c>
      <c r="B30" s="18" t="s">
        <v>48</v>
      </c>
      <c r="C30" s="4">
        <v>233</v>
      </c>
      <c r="D30" s="27">
        <v>457</v>
      </c>
      <c r="E30" s="27">
        <v>256</v>
      </c>
      <c r="F30" s="27">
        <f t="shared" si="3"/>
        <v>56.017505470459518</v>
      </c>
      <c r="G30" s="27">
        <v>256</v>
      </c>
      <c r="H30" s="27">
        <f t="shared" si="4"/>
        <v>100</v>
      </c>
      <c r="I30" s="27">
        <v>256</v>
      </c>
      <c r="J30" s="27">
        <f t="shared" si="9"/>
        <v>100</v>
      </c>
      <c r="K30" s="24"/>
    </row>
    <row r="31" spans="1:11" ht="75" x14ac:dyDescent="0.25">
      <c r="A31" s="1" t="s">
        <v>49</v>
      </c>
      <c r="B31" s="18" t="s">
        <v>50</v>
      </c>
      <c r="C31" s="4">
        <v>1100</v>
      </c>
      <c r="D31" s="27">
        <v>2722</v>
      </c>
      <c r="E31" s="27">
        <v>1357</v>
      </c>
      <c r="F31" s="27">
        <f t="shared" si="3"/>
        <v>49.853049228508453</v>
      </c>
      <c r="G31" s="27">
        <v>1374</v>
      </c>
      <c r="H31" s="27">
        <f t="shared" si="4"/>
        <v>101.25276344878409</v>
      </c>
      <c r="I31" s="27">
        <v>1380</v>
      </c>
      <c r="J31" s="27">
        <f t="shared" si="9"/>
        <v>100.43668122270742</v>
      </c>
      <c r="K31" s="24"/>
    </row>
    <row r="32" spans="1:11" ht="75" x14ac:dyDescent="0.25">
      <c r="A32" s="7" t="s">
        <v>51</v>
      </c>
      <c r="B32" s="18" t="s">
        <v>52</v>
      </c>
      <c r="C32" s="4">
        <f>C33+C34+C35+C36</f>
        <v>5201</v>
      </c>
      <c r="D32" s="4">
        <f>D35+D36+D34+D33</f>
        <v>8132</v>
      </c>
      <c r="E32" s="27">
        <f>E34+E35</f>
        <v>4003</v>
      </c>
      <c r="F32" s="27">
        <f t="shared" si="3"/>
        <v>49.225282833251356</v>
      </c>
      <c r="G32" s="27">
        <f>G34+G35</f>
        <v>4507</v>
      </c>
      <c r="H32" s="27">
        <f t="shared" si="4"/>
        <v>112.59055708218837</v>
      </c>
      <c r="I32" s="27">
        <f>I34+I35</f>
        <v>4500</v>
      </c>
      <c r="J32" s="27">
        <f t="shared" si="9"/>
        <v>99.844686043931659</v>
      </c>
      <c r="K32" s="24"/>
    </row>
    <row r="33" spans="1:11" ht="37.5" x14ac:dyDescent="0.25">
      <c r="A33" s="8" t="s">
        <v>53</v>
      </c>
      <c r="B33" s="19" t="s">
        <v>54</v>
      </c>
      <c r="C33" s="6">
        <v>0</v>
      </c>
      <c r="D33" s="25">
        <v>50</v>
      </c>
      <c r="E33" s="25">
        <v>0</v>
      </c>
      <c r="F33" s="25">
        <f t="shared" si="3"/>
        <v>0</v>
      </c>
      <c r="G33" s="25">
        <v>0</v>
      </c>
      <c r="H33" s="25">
        <v>0</v>
      </c>
      <c r="I33" s="25">
        <v>0</v>
      </c>
      <c r="J33" s="25">
        <v>0</v>
      </c>
      <c r="K33" s="24"/>
    </row>
    <row r="34" spans="1:11" ht="243.75" x14ac:dyDescent="0.25">
      <c r="A34" s="8" t="s">
        <v>55</v>
      </c>
      <c r="B34" s="20" t="s">
        <v>56</v>
      </c>
      <c r="C34" s="9">
        <v>5</v>
      </c>
      <c r="D34" s="25">
        <v>81</v>
      </c>
      <c r="E34" s="25">
        <v>3</v>
      </c>
      <c r="F34" s="25">
        <f t="shared" si="3"/>
        <v>3.7037037037037033</v>
      </c>
      <c r="G34" s="25">
        <v>7</v>
      </c>
      <c r="H34" s="25">
        <f t="shared" si="4"/>
        <v>233.33333333333334</v>
      </c>
      <c r="I34" s="25">
        <v>7</v>
      </c>
      <c r="J34" s="25">
        <f t="shared" si="9"/>
        <v>100</v>
      </c>
      <c r="K34" s="24"/>
    </row>
    <row r="35" spans="1:11" ht="112.5" x14ac:dyDescent="0.25">
      <c r="A35" s="5" t="s">
        <v>57</v>
      </c>
      <c r="B35" s="19" t="s">
        <v>58</v>
      </c>
      <c r="C35" s="6">
        <v>4000</v>
      </c>
      <c r="D35" s="25">
        <v>5501</v>
      </c>
      <c r="E35" s="25">
        <v>4000</v>
      </c>
      <c r="F35" s="25">
        <f t="shared" si="3"/>
        <v>72.714051990547162</v>
      </c>
      <c r="G35" s="25">
        <v>4500</v>
      </c>
      <c r="H35" s="25">
        <f t="shared" si="4"/>
        <v>112.5</v>
      </c>
      <c r="I35" s="25">
        <v>4493</v>
      </c>
      <c r="J35" s="25">
        <f t="shared" si="9"/>
        <v>99.844444444444449</v>
      </c>
      <c r="K35" s="24"/>
    </row>
    <row r="36" spans="1:11" ht="281.25" x14ac:dyDescent="0.25">
      <c r="A36" s="5" t="s">
        <v>59</v>
      </c>
      <c r="B36" s="19" t="s">
        <v>60</v>
      </c>
      <c r="C36" s="6">
        <v>1196</v>
      </c>
      <c r="D36" s="25">
        <v>2500</v>
      </c>
      <c r="E36" s="25">
        <v>0</v>
      </c>
      <c r="F36" s="25">
        <f t="shared" si="3"/>
        <v>0</v>
      </c>
      <c r="G36" s="25">
        <v>0</v>
      </c>
      <c r="H36" s="25">
        <v>0</v>
      </c>
      <c r="I36" s="25">
        <v>0</v>
      </c>
      <c r="J36" s="25">
        <v>0</v>
      </c>
      <c r="K36" s="24"/>
    </row>
    <row r="37" spans="1:11" ht="37.5" x14ac:dyDescent="0.25">
      <c r="A37" s="7" t="s">
        <v>61</v>
      </c>
      <c r="B37" s="21" t="s">
        <v>62</v>
      </c>
      <c r="C37" s="4">
        <v>1425.9</v>
      </c>
      <c r="D37" s="27">
        <v>2445</v>
      </c>
      <c r="E37" s="27">
        <v>910</v>
      </c>
      <c r="F37" s="27">
        <f t="shared" si="3"/>
        <v>37.218813905930467</v>
      </c>
      <c r="G37" s="27">
        <v>910</v>
      </c>
      <c r="H37" s="25">
        <f t="shared" si="4"/>
        <v>100</v>
      </c>
      <c r="I37" s="27">
        <v>910</v>
      </c>
      <c r="J37" s="25">
        <f t="shared" si="9"/>
        <v>100</v>
      </c>
      <c r="K37" s="24"/>
    </row>
    <row r="38" spans="1:11" ht="37.5" x14ac:dyDescent="0.25">
      <c r="A38" s="7" t="s">
        <v>63</v>
      </c>
      <c r="B38" s="21" t="s">
        <v>64</v>
      </c>
      <c r="C38" s="4">
        <v>378</v>
      </c>
      <c r="D38" s="27">
        <v>311</v>
      </c>
      <c r="E38" s="27">
        <v>15</v>
      </c>
      <c r="F38" s="27">
        <f t="shared" si="3"/>
        <v>4.823151125401929</v>
      </c>
      <c r="G38" s="27">
        <v>15</v>
      </c>
      <c r="H38" s="25">
        <f t="shared" si="4"/>
        <v>100</v>
      </c>
      <c r="I38" s="27">
        <v>15</v>
      </c>
      <c r="J38" s="25">
        <f t="shared" si="9"/>
        <v>100</v>
      </c>
      <c r="K38" s="24"/>
    </row>
    <row r="39" spans="1:11" ht="37.5" x14ac:dyDescent="0.25">
      <c r="A39" s="10" t="s">
        <v>65</v>
      </c>
      <c r="B39" s="22" t="s">
        <v>66</v>
      </c>
      <c r="C39" s="11">
        <f>C40+C41+C42+C43</f>
        <v>1467991.99</v>
      </c>
      <c r="D39" s="11">
        <f>D40+D41+D42+D43+D44+D45</f>
        <v>1310410.18</v>
      </c>
      <c r="E39" s="11">
        <f t="shared" ref="E39:I39" si="10">E40+E41+E42+E43</f>
        <v>987767.64</v>
      </c>
      <c r="F39" s="29">
        <f t="shared" si="3"/>
        <v>75.378507819589743</v>
      </c>
      <c r="G39" s="11">
        <f t="shared" si="10"/>
        <v>1026558.1699999999</v>
      </c>
      <c r="H39" s="29">
        <f t="shared" si="4"/>
        <v>103.92709058579808</v>
      </c>
      <c r="I39" s="11">
        <f t="shared" si="10"/>
        <v>779975.04</v>
      </c>
      <c r="J39" s="28">
        <f t="shared" si="9"/>
        <v>75.979624223340409</v>
      </c>
      <c r="K39" s="24"/>
    </row>
    <row r="40" spans="1:11" ht="56.25" x14ac:dyDescent="0.25">
      <c r="A40" s="5" t="s">
        <v>67</v>
      </c>
      <c r="B40" s="19" t="s">
        <v>68</v>
      </c>
      <c r="C40" s="6">
        <v>526724</v>
      </c>
      <c r="D40" s="25">
        <v>526724</v>
      </c>
      <c r="E40" s="25">
        <v>383056</v>
      </c>
      <c r="F40" s="25">
        <f t="shared" si="3"/>
        <v>72.72423508326942</v>
      </c>
      <c r="G40" s="25">
        <v>335393</v>
      </c>
      <c r="H40" s="25">
        <f t="shared" si="4"/>
        <v>87.557171797335116</v>
      </c>
      <c r="I40" s="25">
        <v>314530</v>
      </c>
      <c r="J40" s="25">
        <f t="shared" si="9"/>
        <v>93.779536245538822</v>
      </c>
      <c r="K40" s="24"/>
    </row>
    <row r="41" spans="1:11" ht="75" x14ac:dyDescent="0.25">
      <c r="A41" s="12" t="s">
        <v>69</v>
      </c>
      <c r="B41" s="19" t="s">
        <v>70</v>
      </c>
      <c r="C41" s="6">
        <v>472978.99</v>
      </c>
      <c r="D41" s="25">
        <v>314894.18</v>
      </c>
      <c r="E41" s="25">
        <v>160759.64000000001</v>
      </c>
      <c r="F41" s="25">
        <f t="shared" si="3"/>
        <v>51.051956565218205</v>
      </c>
      <c r="G41" s="25">
        <v>282026.17</v>
      </c>
      <c r="H41" s="25">
        <f t="shared" si="4"/>
        <v>175.43344212515029</v>
      </c>
      <c r="I41" s="25">
        <v>60468.04</v>
      </c>
      <c r="J41" s="25">
        <f t="shared" si="9"/>
        <v>21.440577659867525</v>
      </c>
      <c r="K41" s="24"/>
    </row>
    <row r="42" spans="1:11" ht="56.25" x14ac:dyDescent="0.25">
      <c r="A42" s="5" t="s">
        <v>71</v>
      </c>
      <c r="B42" s="19" t="s">
        <v>72</v>
      </c>
      <c r="C42" s="6">
        <v>431753</v>
      </c>
      <c r="D42" s="25">
        <v>435129</v>
      </c>
      <c r="E42" s="25">
        <v>409422</v>
      </c>
      <c r="F42" s="25">
        <f t="shared" si="3"/>
        <v>94.092096826458359</v>
      </c>
      <c r="G42" s="25">
        <v>408139</v>
      </c>
      <c r="H42" s="25">
        <f t="shared" si="4"/>
        <v>99.686631397433459</v>
      </c>
      <c r="I42" s="25">
        <v>404977</v>
      </c>
      <c r="J42" s="25">
        <f t="shared" si="9"/>
        <v>99.22526394194135</v>
      </c>
      <c r="K42" s="24"/>
    </row>
    <row r="43" spans="1:11" ht="37.5" x14ac:dyDescent="0.25">
      <c r="A43" s="5" t="s">
        <v>73</v>
      </c>
      <c r="B43" s="19" t="s">
        <v>74</v>
      </c>
      <c r="C43" s="6">
        <v>36536</v>
      </c>
      <c r="D43" s="25">
        <v>36536</v>
      </c>
      <c r="E43" s="25">
        <v>34530</v>
      </c>
      <c r="F43" s="25">
        <f t="shared" si="3"/>
        <v>94.50952485220057</v>
      </c>
      <c r="G43" s="25">
        <v>1000</v>
      </c>
      <c r="H43" s="25">
        <f t="shared" si="4"/>
        <v>2.8960324355632783</v>
      </c>
      <c r="I43" s="25">
        <v>0</v>
      </c>
      <c r="J43" s="25">
        <f t="shared" si="9"/>
        <v>0</v>
      </c>
      <c r="K43" s="24"/>
    </row>
    <row r="44" spans="1:11" ht="168.75" x14ac:dyDescent="0.25">
      <c r="A44" s="5" t="s">
        <v>75</v>
      </c>
      <c r="B44" s="19" t="s">
        <v>76</v>
      </c>
      <c r="C44" s="6"/>
      <c r="D44" s="25">
        <v>191</v>
      </c>
      <c r="E44" s="25"/>
      <c r="F44" s="25"/>
      <c r="G44" s="25"/>
      <c r="H44" s="25"/>
      <c r="I44" s="25"/>
      <c r="J44" s="25"/>
      <c r="K44" s="24"/>
    </row>
    <row r="45" spans="1:11" ht="131.25" x14ac:dyDescent="0.25">
      <c r="A45" s="13" t="s">
        <v>77</v>
      </c>
      <c r="B45" s="19" t="s">
        <v>78</v>
      </c>
      <c r="C45" s="6"/>
      <c r="D45" s="25">
        <v>-3064</v>
      </c>
      <c r="E45" s="25"/>
      <c r="F45" s="25"/>
      <c r="G45" s="25"/>
      <c r="H45" s="25"/>
      <c r="I45" s="25"/>
      <c r="J45" s="25"/>
      <c r="K45" s="24"/>
    </row>
    <row r="46" spans="1:11" ht="18.75" x14ac:dyDescent="0.25">
      <c r="A46" s="14"/>
      <c r="B46" s="23" t="s">
        <v>79</v>
      </c>
      <c r="C46" s="3">
        <f>C6+C39</f>
        <v>2004085.4</v>
      </c>
      <c r="D46" s="3">
        <f>D6+D39</f>
        <v>1853433.18</v>
      </c>
      <c r="E46" s="3">
        <f t="shared" ref="E46:G46" si="11">E6+E39</f>
        <v>1588471.6400000001</v>
      </c>
      <c r="F46" s="29">
        <f>E46/D46*100</f>
        <v>85.704284197609979</v>
      </c>
      <c r="G46" s="3">
        <f t="shared" si="11"/>
        <v>1681740.17</v>
      </c>
      <c r="H46" s="3">
        <f>G46/E46*100</f>
        <v>105.87158924662954</v>
      </c>
      <c r="I46" s="3">
        <f>I6+I39</f>
        <v>1472348.04</v>
      </c>
      <c r="J46" s="3">
        <f>I46/G46*100</f>
        <v>87.549079594144445</v>
      </c>
      <c r="K46" s="24"/>
    </row>
    <row r="47" spans="1:11" ht="18.75" x14ac:dyDescent="0.3">
      <c r="D47" s="26"/>
      <c r="E47" s="26"/>
      <c r="F47" s="26"/>
      <c r="G47" s="26"/>
      <c r="H47" s="26"/>
      <c r="I47" s="26"/>
      <c r="J47" s="26"/>
    </row>
    <row r="48" spans="1:11" ht="18.75" x14ac:dyDescent="0.3">
      <c r="D48" s="26"/>
      <c r="E48" s="26"/>
      <c r="F48" s="26"/>
      <c r="G48" s="26"/>
      <c r="H48" s="26"/>
      <c r="I48" s="26"/>
      <c r="J48" s="26"/>
    </row>
    <row r="49" spans="4:10" ht="18.75" x14ac:dyDescent="0.3">
      <c r="D49" s="26"/>
      <c r="E49" s="26"/>
      <c r="F49" s="26"/>
      <c r="G49" s="26"/>
      <c r="H49" s="26"/>
      <c r="I49" s="26"/>
      <c r="J49" s="26"/>
    </row>
    <row r="50" spans="4:10" ht="18.75" x14ac:dyDescent="0.3">
      <c r="D50" s="26"/>
      <c r="E50" s="26"/>
      <c r="F50" s="26"/>
      <c r="G50" s="26"/>
      <c r="H50" s="26"/>
      <c r="I50" s="26"/>
      <c r="J50" s="26"/>
    </row>
    <row r="51" spans="4:10" ht="18.75" x14ac:dyDescent="0.3">
      <c r="D51" s="26"/>
      <c r="E51" s="26"/>
      <c r="F51" s="26"/>
      <c r="G51" s="26"/>
      <c r="H51" s="26"/>
      <c r="I51" s="26"/>
      <c r="J51" s="26"/>
    </row>
    <row r="52" spans="4:10" ht="18.75" x14ac:dyDescent="0.3">
      <c r="D52" s="26"/>
      <c r="E52" s="26"/>
      <c r="F52" s="26"/>
      <c r="G52" s="26"/>
      <c r="H52" s="26"/>
      <c r="I52" s="26"/>
      <c r="J52" s="26"/>
    </row>
    <row r="53" spans="4:10" ht="18.75" x14ac:dyDescent="0.3">
      <c r="D53" s="26"/>
      <c r="E53" s="26"/>
      <c r="F53" s="26"/>
      <c r="G53" s="26"/>
      <c r="H53" s="26"/>
      <c r="I53" s="26"/>
      <c r="J53" s="26"/>
    </row>
  </sheetData>
  <mergeCells count="8">
    <mergeCell ref="A1:J1"/>
    <mergeCell ref="D3:D5"/>
    <mergeCell ref="E3:F4"/>
    <mergeCell ref="G3:H4"/>
    <mergeCell ref="I3:J4"/>
    <mergeCell ref="A3:A5"/>
    <mergeCell ref="B3:B5"/>
    <mergeCell ref="C3:C5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Поманина</dc:creator>
  <cp:lastModifiedBy>Кабанова</cp:lastModifiedBy>
  <cp:lastPrinted>2020-11-19T11:26:54Z</cp:lastPrinted>
  <dcterms:created xsi:type="dcterms:W3CDTF">2019-11-28T11:23:35Z</dcterms:created>
  <dcterms:modified xsi:type="dcterms:W3CDTF">2020-11-19T12:57:16Z</dcterms:modified>
</cp:coreProperties>
</file>